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'Sheet1'!$A$1:$P$40</definedName>
  </definedNames>
  <calcPr fullCalcOnLoad="1"/>
</workbook>
</file>

<file path=xl/sharedStrings.xml><?xml version="1.0" encoding="utf-8"?>
<sst xmlns="http://schemas.openxmlformats.org/spreadsheetml/2006/main" count="46" uniqueCount="38">
  <si>
    <t>Budgeted</t>
  </si>
  <si>
    <t>Previously Expended</t>
  </si>
  <si>
    <t>Amount of Draw</t>
  </si>
  <si>
    <t>Balance Remaining</t>
  </si>
  <si>
    <t>Personnel Costs</t>
  </si>
  <si>
    <t>Office Costs</t>
  </si>
  <si>
    <t>Professional Services</t>
  </si>
  <si>
    <t>Legal Costs</t>
  </si>
  <si>
    <t>Audit Fees</t>
  </si>
  <si>
    <t>Travel &amp; Training</t>
  </si>
  <si>
    <t>Loan Fees</t>
  </si>
  <si>
    <t>Loan Reserves</t>
  </si>
  <si>
    <t>Interim Interest</t>
  </si>
  <si>
    <t>Bond Cost</t>
  </si>
  <si>
    <t>ACTIVITY COSTS:</t>
  </si>
  <si>
    <t>ADMINISTRATIVE/ FINANCIAL COSTS:</t>
  </si>
  <si>
    <t>Land Acquisition</t>
  </si>
  <si>
    <t>Preliminary Engineering</t>
  </si>
  <si>
    <t>Final Engineering Design</t>
  </si>
  <si>
    <t xml:space="preserve">Construction    </t>
  </si>
  <si>
    <t>Contingency</t>
  </si>
  <si>
    <t>TOTAL PROJECT COSTS</t>
  </si>
  <si>
    <t xml:space="preserve">Balance Remaining </t>
  </si>
  <si>
    <t>Expended</t>
  </si>
  <si>
    <t>Balance</t>
  </si>
  <si>
    <t>Total Budget</t>
  </si>
  <si>
    <t xml:space="preserve">Copy and submit to the applicable funding agency with each drawdown request.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</si>
  <si>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 Administrative Costs</t>
  </si>
  <si>
    <t>Total Activity Costs</t>
  </si>
  <si>
    <t>Construction Engineering</t>
  </si>
  <si>
    <t xml:space="preserve">Funding Source: TSEP                           </t>
  </si>
  <si>
    <t xml:space="preserve">Funding Source: RD Grant                            </t>
  </si>
  <si>
    <t xml:space="preserve">Funding Source: RD Loan                              </t>
  </si>
  <si>
    <t>l:\cdbg\projmgt\new\fund.exmpl</t>
  </si>
  <si>
    <t xml:space="preserve">UNIFORM STATUS OF FUNDS SPREADSHEET FOR:                                                                                                                                                   DATE:                                                                               </t>
  </si>
  <si>
    <t>4-D.3</t>
  </si>
  <si>
    <r>
      <t xml:space="preserve">"Anywhere Water and Sewer District" </t>
    </r>
    <r>
      <rPr>
        <b/>
        <sz val="10"/>
        <rFont val="Arial"/>
        <family val="2"/>
      </rPr>
      <t>(EXAMPLE OF A COMPLETED SPREADSHEET</t>
    </r>
    <r>
      <rPr>
        <sz val="10"/>
        <rFont val="Arial"/>
        <family val="0"/>
      </rPr>
      <t>)</t>
    </r>
  </si>
  <si>
    <t>Montana Department of Commerce                   CDBG / NSP Grant Administration Manual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</si>
</sst>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;[Red]&quot;$&quot;#,##0.0"/>
    <numFmt numFmtId="166" formatCode="&quot;$&quot;#,##0;[Red]&quot;$&quot;#,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.9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bgColor indexed="9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wrapText="1"/>
    </xf>
    <xf numFmtId="0" fontId="4" fillId="34" borderId="0" xfId="0" applyFont="1" applyFill="1" applyAlignment="1">
      <alignment/>
    </xf>
    <xf numFmtId="0" fontId="3" fillId="35" borderId="12" xfId="0" applyFont="1" applyFill="1" applyBorder="1" applyAlignment="1">
      <alignment/>
    </xf>
    <xf numFmtId="0" fontId="0" fillId="36" borderId="13" xfId="0" applyFill="1" applyBorder="1" applyAlignment="1">
      <alignment/>
    </xf>
    <xf numFmtId="14" fontId="0" fillId="37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6" borderId="16" xfId="0" applyFill="1" applyBorder="1" applyAlignment="1">
      <alignment/>
    </xf>
    <xf numFmtId="164" fontId="1" fillId="36" borderId="17" xfId="0" applyNumberFormat="1" applyFont="1" applyFill="1" applyBorder="1" applyAlignment="1">
      <alignment/>
    </xf>
    <xf numFmtId="164" fontId="1" fillId="36" borderId="18" xfId="0" applyNumberFormat="1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164" fontId="5" fillId="33" borderId="21" xfId="0" applyNumberFormat="1" applyFont="1" applyFill="1" applyBorder="1" applyAlignment="1">
      <alignment/>
    </xf>
    <xf numFmtId="164" fontId="6" fillId="33" borderId="22" xfId="0" applyNumberFormat="1" applyFont="1" applyFill="1" applyBorder="1" applyAlignment="1">
      <alignment/>
    </xf>
    <xf numFmtId="164" fontId="1" fillId="33" borderId="23" xfId="0" applyNumberFormat="1" applyFont="1" applyFill="1" applyBorder="1" applyAlignment="1">
      <alignment/>
    </xf>
    <xf numFmtId="164" fontId="1" fillId="33" borderId="14" xfId="0" applyNumberFormat="1" applyFont="1" applyFill="1" applyBorder="1" applyAlignment="1">
      <alignment/>
    </xf>
    <xf numFmtId="164" fontId="5" fillId="33" borderId="24" xfId="0" applyNumberFormat="1" applyFont="1" applyFill="1" applyBorder="1" applyAlignment="1">
      <alignment/>
    </xf>
    <xf numFmtId="164" fontId="6" fillId="33" borderId="25" xfId="0" applyNumberFormat="1" applyFont="1" applyFill="1" applyBorder="1" applyAlignment="1">
      <alignment/>
    </xf>
    <xf numFmtId="164" fontId="1" fillId="34" borderId="26" xfId="0" applyNumberFormat="1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1" fillId="34" borderId="23" xfId="0" applyNumberFormat="1" applyFont="1" applyFill="1" applyBorder="1" applyAlignment="1">
      <alignment/>
    </xf>
    <xf numFmtId="164" fontId="5" fillId="34" borderId="22" xfId="0" applyNumberFormat="1" applyFont="1" applyFill="1" applyBorder="1" applyAlignment="1">
      <alignment/>
    </xf>
    <xf numFmtId="164" fontId="1" fillId="38" borderId="27" xfId="0" applyNumberFormat="1" applyFont="1" applyFill="1" applyBorder="1" applyAlignment="1">
      <alignment/>
    </xf>
    <xf numFmtId="164" fontId="1" fillId="38" borderId="28" xfId="0" applyNumberFormat="1" applyFont="1" applyFill="1" applyBorder="1" applyAlignment="1">
      <alignment/>
    </xf>
    <xf numFmtId="164" fontId="1" fillId="38" borderId="23" xfId="0" applyNumberFormat="1" applyFont="1" applyFill="1" applyBorder="1" applyAlignment="1">
      <alignment/>
    </xf>
    <xf numFmtId="164" fontId="1" fillId="38" borderId="10" xfId="0" applyNumberFormat="1" applyFont="1" applyFill="1" applyBorder="1" applyAlignment="1">
      <alignment/>
    </xf>
    <xf numFmtId="164" fontId="5" fillId="38" borderId="22" xfId="0" applyNumberFormat="1" applyFont="1" applyFill="1" applyBorder="1" applyAlignment="1">
      <alignment/>
    </xf>
    <xf numFmtId="164" fontId="1" fillId="33" borderId="0" xfId="0" applyNumberFormat="1" applyFont="1" applyFill="1" applyAlignment="1">
      <alignment/>
    </xf>
    <xf numFmtId="164" fontId="5" fillId="33" borderId="0" xfId="0" applyNumberFormat="1" applyFont="1" applyFill="1" applyAlignment="1">
      <alignment/>
    </xf>
    <xf numFmtId="164" fontId="6" fillId="33" borderId="29" xfId="0" applyNumberFormat="1" applyFont="1" applyFill="1" applyBorder="1" applyAlignment="1">
      <alignment/>
    </xf>
    <xf numFmtId="164" fontId="6" fillId="33" borderId="18" xfId="0" applyNumberFormat="1" applyFont="1" applyFill="1" applyBorder="1" applyAlignment="1">
      <alignment/>
    </xf>
    <xf numFmtId="164" fontId="1" fillId="34" borderId="14" xfId="0" applyNumberFormat="1" applyFont="1" applyFill="1" applyBorder="1" applyAlignment="1">
      <alignment/>
    </xf>
    <xf numFmtId="164" fontId="1" fillId="34" borderId="0" xfId="0" applyNumberFormat="1" applyFont="1" applyFill="1" applyBorder="1" applyAlignment="1">
      <alignment/>
    </xf>
    <xf numFmtId="164" fontId="1" fillId="34" borderId="30" xfId="0" applyNumberFormat="1" applyFont="1" applyFill="1" applyBorder="1" applyAlignment="1">
      <alignment/>
    </xf>
    <xf numFmtId="164" fontId="1" fillId="34" borderId="0" xfId="0" applyNumberFormat="1" applyFont="1" applyFill="1" applyAlignment="1">
      <alignment/>
    </xf>
    <xf numFmtId="164" fontId="5" fillId="34" borderId="0" xfId="0" applyNumberFormat="1" applyFont="1" applyFill="1" applyAlignment="1">
      <alignment/>
    </xf>
    <xf numFmtId="164" fontId="6" fillId="34" borderId="31" xfId="0" applyNumberFormat="1" applyFont="1" applyFill="1" applyBorder="1" applyAlignment="1">
      <alignment/>
    </xf>
    <xf numFmtId="164" fontId="1" fillId="35" borderId="32" xfId="0" applyNumberFormat="1" applyFont="1" applyFill="1" applyBorder="1" applyAlignment="1">
      <alignment/>
    </xf>
    <xf numFmtId="164" fontId="1" fillId="35" borderId="12" xfId="0" applyNumberFormat="1" applyFont="1" applyFill="1" applyBorder="1" applyAlignment="1">
      <alignment/>
    </xf>
    <xf numFmtId="164" fontId="1" fillId="35" borderId="33" xfId="0" applyNumberFormat="1" applyFont="1" applyFill="1" applyBorder="1" applyAlignment="1">
      <alignment/>
    </xf>
    <xf numFmtId="164" fontId="6" fillId="35" borderId="34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39" borderId="0" xfId="0" applyFill="1" applyBorder="1" applyAlignment="1">
      <alignment/>
    </xf>
    <xf numFmtId="164" fontId="6" fillId="38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40" borderId="0" xfId="0" applyFill="1" applyBorder="1" applyAlignment="1">
      <alignment/>
    </xf>
    <xf numFmtId="164" fontId="6" fillId="33" borderId="28" xfId="0" applyNumberFormat="1" applyFont="1" applyFill="1" applyBorder="1" applyAlignment="1">
      <alignment/>
    </xf>
    <xf numFmtId="164" fontId="6" fillId="34" borderId="28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8" fillId="34" borderId="15" xfId="0" applyFont="1" applyFill="1" applyBorder="1" applyAlignment="1">
      <alignment/>
    </xf>
    <xf numFmtId="0" fontId="7" fillId="38" borderId="28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6" borderId="3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36" xfId="0" applyFill="1" applyBorder="1" applyAlignment="1">
      <alignment/>
    </xf>
    <xf numFmtId="0" fontId="0" fillId="33" borderId="35" xfId="0" applyFill="1" applyBorder="1" applyAlignment="1">
      <alignment horizontal="center"/>
    </xf>
    <xf numFmtId="0" fontId="0" fillId="33" borderId="16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view="pageBreakPreview" zoomScaleSheetLayoutView="100" zoomScalePageLayoutView="0" workbookViewId="0" topLeftCell="A22">
      <selection activeCell="E40" sqref="E40"/>
    </sheetView>
  </sheetViews>
  <sheetFormatPr defaultColWidth="9.140625" defaultRowHeight="12.75"/>
  <cols>
    <col min="1" max="1" width="20.28125" style="0" customWidth="1"/>
    <col min="2" max="5" width="9.28125" style="0" customWidth="1"/>
    <col min="6" max="7" width="10.7109375" style="0" customWidth="1"/>
    <col min="8" max="8" width="9.28125" style="0" customWidth="1"/>
    <col min="9" max="11" width="10.7109375" style="0" customWidth="1"/>
    <col min="12" max="12" width="12.140625" style="0" customWidth="1"/>
    <col min="13" max="13" width="0.42578125" style="0" customWidth="1"/>
    <col min="14" max="15" width="10.7109375" style="0" customWidth="1"/>
    <col min="16" max="16" width="11.00390625" style="0" customWidth="1"/>
  </cols>
  <sheetData>
    <row r="1" spans="1:16" ht="13.5" thickBot="1">
      <c r="A1" s="7" t="s">
        <v>34</v>
      </c>
      <c r="B1" s="7"/>
      <c r="C1" s="7"/>
      <c r="D1" s="7"/>
      <c r="E1" s="7" t="s">
        <v>36</v>
      </c>
      <c r="F1" s="7"/>
      <c r="G1" s="7"/>
      <c r="H1" s="7"/>
      <c r="I1" s="7"/>
      <c r="J1" s="7"/>
      <c r="K1" s="7"/>
      <c r="L1" s="7"/>
      <c r="M1" s="7"/>
      <c r="N1" s="8">
        <f ca="1">NOW()</f>
        <v>43418.47386539352</v>
      </c>
      <c r="O1" s="9"/>
      <c r="P1" s="9"/>
    </row>
    <row r="2" spans="1:16" ht="13.5" thickTop="1">
      <c r="A2" s="14"/>
      <c r="B2" s="61" t="s">
        <v>30</v>
      </c>
      <c r="C2" s="62"/>
      <c r="D2" s="62"/>
      <c r="E2" s="63"/>
      <c r="F2" s="61" t="s">
        <v>31</v>
      </c>
      <c r="G2" s="62"/>
      <c r="H2" s="62"/>
      <c r="I2" s="63"/>
      <c r="J2" s="61" t="s">
        <v>32</v>
      </c>
      <c r="K2" s="62"/>
      <c r="L2" s="62"/>
      <c r="M2" s="63"/>
      <c r="N2" s="64" t="s">
        <v>25</v>
      </c>
      <c r="O2" s="65"/>
      <c r="P2" s="65"/>
    </row>
    <row r="3" spans="1:16" s="49" customFormat="1" ht="44.25" customHeight="1">
      <c r="A3" s="55" t="s">
        <v>15</v>
      </c>
      <c r="B3" s="10" t="s">
        <v>0</v>
      </c>
      <c r="C3" s="11" t="s">
        <v>1</v>
      </c>
      <c r="D3" s="11" t="s">
        <v>2</v>
      </c>
      <c r="E3" s="4" t="s">
        <v>3</v>
      </c>
      <c r="F3" s="2" t="s">
        <v>0</v>
      </c>
      <c r="G3" s="3" t="s">
        <v>1</v>
      </c>
      <c r="H3" s="3" t="s">
        <v>2</v>
      </c>
      <c r="I3" s="4" t="s">
        <v>22</v>
      </c>
      <c r="J3" s="2" t="s">
        <v>0</v>
      </c>
      <c r="K3" s="3" t="s">
        <v>1</v>
      </c>
      <c r="L3" s="3" t="s">
        <v>2</v>
      </c>
      <c r="M3" s="4" t="s">
        <v>3</v>
      </c>
      <c r="N3" s="2" t="s">
        <v>0</v>
      </c>
      <c r="O3" s="2" t="s">
        <v>23</v>
      </c>
      <c r="P3" s="2" t="s">
        <v>24</v>
      </c>
    </row>
    <row r="4" spans="1:16" ht="12.75">
      <c r="A4" s="56" t="s">
        <v>4</v>
      </c>
      <c r="B4" s="15">
        <v>500</v>
      </c>
      <c r="C4" s="16">
        <v>0</v>
      </c>
      <c r="D4" s="16">
        <v>0</v>
      </c>
      <c r="E4" s="17">
        <f>B4-C4-D4</f>
        <v>500</v>
      </c>
      <c r="F4" s="15">
        <v>0</v>
      </c>
      <c r="G4" s="16">
        <v>0</v>
      </c>
      <c r="H4" s="16">
        <v>0</v>
      </c>
      <c r="I4" s="17">
        <f>F4-G4-H4</f>
        <v>0</v>
      </c>
      <c r="J4" s="15">
        <v>0</v>
      </c>
      <c r="K4" s="16">
        <v>0</v>
      </c>
      <c r="L4" s="16">
        <v>0</v>
      </c>
      <c r="M4" s="17">
        <f>J4-K4-L4</f>
        <v>0</v>
      </c>
      <c r="N4" s="18">
        <f>B4+F4+J4</f>
        <v>500</v>
      </c>
      <c r="O4" s="19">
        <f>C4+D4+G4+H4+K4+L4</f>
        <v>0</v>
      </c>
      <c r="P4" s="20">
        <f>N4-O4</f>
        <v>500</v>
      </c>
    </row>
    <row r="5" spans="1:16" ht="12.75">
      <c r="A5" s="56" t="s">
        <v>5</v>
      </c>
      <c r="B5" s="15">
        <v>0</v>
      </c>
      <c r="C5" s="16">
        <v>0</v>
      </c>
      <c r="D5" s="16">
        <v>0</v>
      </c>
      <c r="E5" s="21">
        <f aca="true" t="shared" si="0" ref="E5:E34">B5-C5-D5</f>
        <v>0</v>
      </c>
      <c r="F5" s="15">
        <v>0</v>
      </c>
      <c r="G5" s="16">
        <v>0</v>
      </c>
      <c r="H5" s="16">
        <v>0</v>
      </c>
      <c r="I5" s="21">
        <f aca="true" t="shared" si="1" ref="I5:I34">F5-G5-H5</f>
        <v>0</v>
      </c>
      <c r="J5" s="15">
        <v>0</v>
      </c>
      <c r="K5" s="16">
        <v>0</v>
      </c>
      <c r="L5" s="16">
        <v>0</v>
      </c>
      <c r="M5" s="21">
        <f aca="true" t="shared" si="2" ref="M5:M34">J5-K5-L5</f>
        <v>0</v>
      </c>
      <c r="N5" s="22">
        <f aca="true" t="shared" si="3" ref="N5:N33">B5+F5+J5</f>
        <v>0</v>
      </c>
      <c r="O5" s="23">
        <f aca="true" t="shared" si="4" ref="O5:O33">C5+D5+G5+H5+K5+L5</f>
        <v>0</v>
      </c>
      <c r="P5" s="24">
        <f aca="true" t="shared" si="5" ref="P5:P34">N5-O5</f>
        <v>0</v>
      </c>
    </row>
    <row r="6" spans="1:16" ht="12.75">
      <c r="A6" s="56" t="s">
        <v>6</v>
      </c>
      <c r="B6" s="15">
        <v>20000</v>
      </c>
      <c r="C6" s="16">
        <v>7000</v>
      </c>
      <c r="D6" s="16">
        <v>3000</v>
      </c>
      <c r="E6" s="21">
        <f t="shared" si="0"/>
        <v>10000</v>
      </c>
      <c r="F6" s="15">
        <v>0</v>
      </c>
      <c r="G6" s="16">
        <v>0</v>
      </c>
      <c r="H6" s="16">
        <v>0</v>
      </c>
      <c r="I6" s="21">
        <f t="shared" si="1"/>
        <v>0</v>
      </c>
      <c r="J6" s="15">
        <v>10000</v>
      </c>
      <c r="K6" s="16">
        <v>0</v>
      </c>
      <c r="L6" s="16">
        <v>4000</v>
      </c>
      <c r="M6" s="21">
        <f t="shared" si="2"/>
        <v>6000</v>
      </c>
      <c r="N6" s="22">
        <f t="shared" si="3"/>
        <v>30000</v>
      </c>
      <c r="O6" s="23">
        <f t="shared" si="4"/>
        <v>14000</v>
      </c>
      <c r="P6" s="24">
        <f t="shared" si="5"/>
        <v>16000</v>
      </c>
    </row>
    <row r="7" spans="1:16" ht="12.75">
      <c r="A7" s="56" t="s">
        <v>7</v>
      </c>
      <c r="B7" s="15">
        <v>0</v>
      </c>
      <c r="C7" s="16">
        <v>0</v>
      </c>
      <c r="D7" s="16">
        <v>0</v>
      </c>
      <c r="E7" s="21">
        <f t="shared" si="0"/>
        <v>0</v>
      </c>
      <c r="F7" s="15">
        <v>0</v>
      </c>
      <c r="G7" s="16">
        <v>0</v>
      </c>
      <c r="H7" s="16">
        <v>0</v>
      </c>
      <c r="I7" s="21">
        <f t="shared" si="1"/>
        <v>0</v>
      </c>
      <c r="J7" s="15">
        <v>0</v>
      </c>
      <c r="K7" s="16">
        <v>0</v>
      </c>
      <c r="L7" s="16">
        <v>0</v>
      </c>
      <c r="M7" s="21">
        <f t="shared" si="2"/>
        <v>0</v>
      </c>
      <c r="N7" s="22">
        <f t="shared" si="3"/>
        <v>0</v>
      </c>
      <c r="O7" s="23">
        <f t="shared" si="4"/>
        <v>0</v>
      </c>
      <c r="P7" s="24">
        <f t="shared" si="5"/>
        <v>0</v>
      </c>
    </row>
    <row r="8" spans="1:16" ht="12.75">
      <c r="A8" s="56" t="s">
        <v>8</v>
      </c>
      <c r="B8" s="15">
        <v>500</v>
      </c>
      <c r="C8" s="16">
        <v>0</v>
      </c>
      <c r="D8" s="16">
        <v>0</v>
      </c>
      <c r="E8" s="21">
        <f t="shared" si="0"/>
        <v>500</v>
      </c>
      <c r="F8" s="15">
        <v>0</v>
      </c>
      <c r="G8" s="16">
        <v>0</v>
      </c>
      <c r="H8" s="16">
        <v>0</v>
      </c>
      <c r="I8" s="21">
        <f t="shared" si="1"/>
        <v>0</v>
      </c>
      <c r="J8" s="15">
        <v>0</v>
      </c>
      <c r="K8" s="16">
        <v>0</v>
      </c>
      <c r="L8" s="16">
        <v>0</v>
      </c>
      <c r="M8" s="21">
        <f t="shared" si="2"/>
        <v>0</v>
      </c>
      <c r="N8" s="22">
        <f t="shared" si="3"/>
        <v>500</v>
      </c>
      <c r="O8" s="23">
        <f t="shared" si="4"/>
        <v>0</v>
      </c>
      <c r="P8" s="24">
        <f t="shared" si="5"/>
        <v>500</v>
      </c>
    </row>
    <row r="9" spans="1:16" ht="12.75">
      <c r="A9" s="56" t="s">
        <v>9</v>
      </c>
      <c r="B9" s="15">
        <v>0</v>
      </c>
      <c r="C9" s="16">
        <v>0</v>
      </c>
      <c r="D9" s="16">
        <v>0</v>
      </c>
      <c r="E9" s="21">
        <f t="shared" si="0"/>
        <v>0</v>
      </c>
      <c r="F9" s="15">
        <v>0</v>
      </c>
      <c r="G9" s="16">
        <v>0</v>
      </c>
      <c r="H9" s="16">
        <v>0</v>
      </c>
      <c r="I9" s="21">
        <f t="shared" si="1"/>
        <v>0</v>
      </c>
      <c r="J9" s="15">
        <v>40000</v>
      </c>
      <c r="K9" s="16">
        <v>0</v>
      </c>
      <c r="L9" s="16">
        <v>0</v>
      </c>
      <c r="M9" s="21">
        <f t="shared" si="2"/>
        <v>40000</v>
      </c>
      <c r="N9" s="22">
        <f t="shared" si="3"/>
        <v>40000</v>
      </c>
      <c r="O9" s="23">
        <f t="shared" si="4"/>
        <v>0</v>
      </c>
      <c r="P9" s="24">
        <f t="shared" si="5"/>
        <v>40000</v>
      </c>
    </row>
    <row r="10" spans="1:16" ht="12.75">
      <c r="A10" s="56" t="s">
        <v>10</v>
      </c>
      <c r="B10" s="15">
        <v>0</v>
      </c>
      <c r="C10" s="16">
        <v>0</v>
      </c>
      <c r="D10" s="16">
        <v>0</v>
      </c>
      <c r="E10" s="21">
        <f t="shared" si="0"/>
        <v>0</v>
      </c>
      <c r="F10" s="15">
        <v>0</v>
      </c>
      <c r="G10" s="16">
        <v>0</v>
      </c>
      <c r="H10" s="16">
        <v>0</v>
      </c>
      <c r="I10" s="21">
        <f t="shared" si="1"/>
        <v>0</v>
      </c>
      <c r="J10" s="15">
        <v>230000</v>
      </c>
      <c r="K10" s="16">
        <v>0</v>
      </c>
      <c r="L10" s="16">
        <v>0</v>
      </c>
      <c r="M10" s="21">
        <f t="shared" si="2"/>
        <v>230000</v>
      </c>
      <c r="N10" s="22">
        <f t="shared" si="3"/>
        <v>230000</v>
      </c>
      <c r="O10" s="23">
        <f t="shared" si="4"/>
        <v>0</v>
      </c>
      <c r="P10" s="24">
        <f t="shared" si="5"/>
        <v>230000</v>
      </c>
    </row>
    <row r="11" spans="1:16" ht="12.75">
      <c r="A11" s="56" t="s">
        <v>11</v>
      </c>
      <c r="B11" s="15">
        <v>0</v>
      </c>
      <c r="C11" s="16">
        <v>0</v>
      </c>
      <c r="D11" s="16">
        <v>0</v>
      </c>
      <c r="E11" s="21">
        <f t="shared" si="0"/>
        <v>0</v>
      </c>
      <c r="F11" s="15">
        <v>0</v>
      </c>
      <c r="G11" s="16">
        <v>0</v>
      </c>
      <c r="H11" s="16">
        <v>0</v>
      </c>
      <c r="I11" s="21">
        <f t="shared" si="1"/>
        <v>0</v>
      </c>
      <c r="J11" s="15">
        <v>0</v>
      </c>
      <c r="K11" s="16">
        <v>0</v>
      </c>
      <c r="L11" s="16">
        <v>0</v>
      </c>
      <c r="M11" s="21">
        <f t="shared" si="2"/>
        <v>0</v>
      </c>
      <c r="N11" s="22">
        <f t="shared" si="3"/>
        <v>0</v>
      </c>
      <c r="O11" s="23">
        <f t="shared" si="4"/>
        <v>0</v>
      </c>
      <c r="P11" s="24">
        <f t="shared" si="5"/>
        <v>0</v>
      </c>
    </row>
    <row r="12" spans="1:16" ht="12.75">
      <c r="A12" s="56" t="s">
        <v>12</v>
      </c>
      <c r="B12" s="15">
        <v>0</v>
      </c>
      <c r="C12" s="16">
        <v>0</v>
      </c>
      <c r="D12" s="16">
        <v>0</v>
      </c>
      <c r="E12" s="21">
        <f t="shared" si="0"/>
        <v>0</v>
      </c>
      <c r="F12" s="15">
        <v>0</v>
      </c>
      <c r="G12" s="16">
        <v>0</v>
      </c>
      <c r="H12" s="16">
        <v>0</v>
      </c>
      <c r="I12" s="21">
        <f t="shared" si="1"/>
        <v>0</v>
      </c>
      <c r="J12" s="15">
        <v>0</v>
      </c>
      <c r="K12" s="16">
        <v>0</v>
      </c>
      <c r="L12" s="16">
        <v>0</v>
      </c>
      <c r="M12" s="21">
        <f t="shared" si="2"/>
        <v>0</v>
      </c>
      <c r="N12" s="22">
        <f t="shared" si="3"/>
        <v>0</v>
      </c>
      <c r="O12" s="23">
        <f t="shared" si="4"/>
        <v>0</v>
      </c>
      <c r="P12" s="24">
        <f t="shared" si="5"/>
        <v>0</v>
      </c>
    </row>
    <row r="13" spans="1:16" ht="12.75">
      <c r="A13" s="56" t="s">
        <v>13</v>
      </c>
      <c r="B13" s="15">
        <v>0</v>
      </c>
      <c r="C13" s="16">
        <v>0</v>
      </c>
      <c r="D13" s="16">
        <v>0</v>
      </c>
      <c r="E13" s="21">
        <f t="shared" si="0"/>
        <v>0</v>
      </c>
      <c r="F13" s="15">
        <v>0</v>
      </c>
      <c r="G13" s="16">
        <v>0</v>
      </c>
      <c r="H13" s="16">
        <v>0</v>
      </c>
      <c r="I13" s="21">
        <f t="shared" si="1"/>
        <v>0</v>
      </c>
      <c r="J13" s="15">
        <v>0</v>
      </c>
      <c r="K13" s="16">
        <v>0</v>
      </c>
      <c r="L13" s="16">
        <v>0</v>
      </c>
      <c r="M13" s="21">
        <f t="shared" si="2"/>
        <v>0</v>
      </c>
      <c r="N13" s="22">
        <f t="shared" si="3"/>
        <v>0</v>
      </c>
      <c r="O13" s="23">
        <f t="shared" si="4"/>
        <v>0</v>
      </c>
      <c r="P13" s="24">
        <f t="shared" si="5"/>
        <v>0</v>
      </c>
    </row>
    <row r="14" spans="1:16" ht="12.75">
      <c r="A14" s="13"/>
      <c r="B14" s="15"/>
      <c r="C14" s="16"/>
      <c r="D14" s="16"/>
      <c r="E14" s="21">
        <f t="shared" si="0"/>
        <v>0</v>
      </c>
      <c r="F14" s="15"/>
      <c r="G14" s="16"/>
      <c r="H14" s="16"/>
      <c r="I14" s="21">
        <f t="shared" si="1"/>
        <v>0</v>
      </c>
      <c r="J14" s="15"/>
      <c r="K14" s="16"/>
      <c r="L14" s="16"/>
      <c r="M14" s="21">
        <f t="shared" si="2"/>
        <v>0</v>
      </c>
      <c r="N14" s="22">
        <f t="shared" si="3"/>
        <v>0</v>
      </c>
      <c r="O14" s="23">
        <f t="shared" si="4"/>
        <v>0</v>
      </c>
      <c r="P14" s="24">
        <f t="shared" si="5"/>
        <v>0</v>
      </c>
    </row>
    <row r="15" spans="1:16" ht="12.75">
      <c r="A15" s="13"/>
      <c r="B15" s="15"/>
      <c r="C15" s="16"/>
      <c r="D15" s="16"/>
      <c r="E15" s="21">
        <f t="shared" si="0"/>
        <v>0</v>
      </c>
      <c r="F15" s="15"/>
      <c r="G15" s="16"/>
      <c r="H15" s="16"/>
      <c r="I15" s="21">
        <f t="shared" si="1"/>
        <v>0</v>
      </c>
      <c r="J15" s="15"/>
      <c r="K15" s="16"/>
      <c r="L15" s="16"/>
      <c r="M15" s="21">
        <f t="shared" si="2"/>
        <v>0</v>
      </c>
      <c r="N15" s="22">
        <f t="shared" si="3"/>
        <v>0</v>
      </c>
      <c r="O15" s="23">
        <f t="shared" si="4"/>
        <v>0</v>
      </c>
      <c r="P15" s="24">
        <f t="shared" si="5"/>
        <v>0</v>
      </c>
    </row>
    <row r="16" spans="1:16" ht="12.75">
      <c r="A16" s="13"/>
      <c r="B16" s="15"/>
      <c r="C16" s="16"/>
      <c r="D16" s="16"/>
      <c r="E16" s="21">
        <f t="shared" si="0"/>
        <v>0</v>
      </c>
      <c r="F16" s="15"/>
      <c r="G16" s="16"/>
      <c r="H16" s="16"/>
      <c r="I16" s="21">
        <f t="shared" si="1"/>
        <v>0</v>
      </c>
      <c r="J16" s="15"/>
      <c r="K16" s="16"/>
      <c r="L16" s="16"/>
      <c r="M16" s="21">
        <f t="shared" si="2"/>
        <v>0</v>
      </c>
      <c r="N16" s="22">
        <f t="shared" si="3"/>
        <v>0</v>
      </c>
      <c r="O16" s="23">
        <f t="shared" si="4"/>
        <v>0</v>
      </c>
      <c r="P16" s="24">
        <f t="shared" si="5"/>
        <v>0</v>
      </c>
    </row>
    <row r="17" spans="1:16" ht="12.75">
      <c r="A17" s="13"/>
      <c r="B17" s="15"/>
      <c r="C17" s="16"/>
      <c r="D17" s="16"/>
      <c r="E17" s="21">
        <f t="shared" si="0"/>
        <v>0</v>
      </c>
      <c r="F17" s="15"/>
      <c r="G17" s="16"/>
      <c r="H17" s="16"/>
      <c r="I17" s="21">
        <f t="shared" si="1"/>
        <v>0</v>
      </c>
      <c r="J17" s="15"/>
      <c r="K17" s="16"/>
      <c r="L17" s="16"/>
      <c r="M17" s="21">
        <f t="shared" si="2"/>
        <v>0</v>
      </c>
      <c r="N17" s="22">
        <f t="shared" si="3"/>
        <v>0</v>
      </c>
      <c r="O17" s="23">
        <f t="shared" si="4"/>
        <v>0</v>
      </c>
      <c r="P17" s="24">
        <f t="shared" si="5"/>
        <v>0</v>
      </c>
    </row>
    <row r="18" spans="1:16" ht="12.75">
      <c r="A18" s="13"/>
      <c r="B18" s="15"/>
      <c r="C18" s="16"/>
      <c r="D18" s="16"/>
      <c r="E18" s="21">
        <f t="shared" si="0"/>
        <v>0</v>
      </c>
      <c r="F18" s="15"/>
      <c r="G18" s="16"/>
      <c r="H18" s="16"/>
      <c r="I18" s="21">
        <f t="shared" si="1"/>
        <v>0</v>
      </c>
      <c r="J18" s="15"/>
      <c r="K18" s="16"/>
      <c r="L18" s="16"/>
      <c r="M18" s="21">
        <f t="shared" si="2"/>
        <v>0</v>
      </c>
      <c r="N18" s="22">
        <f t="shared" si="3"/>
        <v>0</v>
      </c>
      <c r="O18" s="23">
        <f t="shared" si="4"/>
        <v>0</v>
      </c>
      <c r="P18" s="24">
        <f t="shared" si="5"/>
        <v>0</v>
      </c>
    </row>
    <row r="19" spans="1:16" ht="12.75">
      <c r="A19" s="13"/>
      <c r="B19" s="15"/>
      <c r="C19" s="16"/>
      <c r="D19" s="16"/>
      <c r="E19" s="21">
        <f t="shared" si="0"/>
        <v>0</v>
      </c>
      <c r="F19" s="15"/>
      <c r="G19" s="16"/>
      <c r="H19" s="16"/>
      <c r="I19" s="21">
        <f t="shared" si="1"/>
        <v>0</v>
      </c>
      <c r="J19" s="15"/>
      <c r="K19" s="16"/>
      <c r="L19" s="16"/>
      <c r="M19" s="21">
        <f t="shared" si="2"/>
        <v>0</v>
      </c>
      <c r="N19" s="22">
        <f t="shared" si="3"/>
        <v>0</v>
      </c>
      <c r="O19" s="23">
        <f t="shared" si="4"/>
        <v>0</v>
      </c>
      <c r="P19" s="24">
        <f t="shared" si="5"/>
        <v>0</v>
      </c>
    </row>
    <row r="20" spans="1:16" s="51" customFormat="1" ht="12.75">
      <c r="A20" s="13"/>
      <c r="B20" s="15"/>
      <c r="C20" s="16"/>
      <c r="D20" s="16"/>
      <c r="E20" s="21">
        <f t="shared" si="0"/>
        <v>0</v>
      </c>
      <c r="F20" s="15"/>
      <c r="G20" s="16"/>
      <c r="H20" s="16"/>
      <c r="I20" s="21">
        <f t="shared" si="1"/>
        <v>0</v>
      </c>
      <c r="J20" s="15"/>
      <c r="K20" s="16"/>
      <c r="L20" s="16"/>
      <c r="M20" s="21">
        <f t="shared" si="2"/>
        <v>0</v>
      </c>
      <c r="N20" s="22">
        <f t="shared" si="3"/>
        <v>0</v>
      </c>
      <c r="O20" s="23">
        <f t="shared" si="4"/>
        <v>0</v>
      </c>
      <c r="P20" s="53">
        <f t="shared" si="5"/>
        <v>0</v>
      </c>
    </row>
    <row r="21" spans="1:16" s="51" customFormat="1" ht="12.75">
      <c r="A21" s="12" t="s">
        <v>27</v>
      </c>
      <c r="B21" s="25">
        <f>SUM(B4:B20)</f>
        <v>21000</v>
      </c>
      <c r="C21" s="26">
        <f>SUM(C4:C20)</f>
        <v>7000</v>
      </c>
      <c r="D21" s="26">
        <f>SUM(D4:D20)</f>
        <v>3000</v>
      </c>
      <c r="E21" s="27">
        <f t="shared" si="0"/>
        <v>11000</v>
      </c>
      <c r="F21" s="26">
        <f>SUM(F4:F20)</f>
        <v>0</v>
      </c>
      <c r="G21" s="26">
        <f>SUM(G4:G20)</f>
        <v>0</v>
      </c>
      <c r="H21" s="26">
        <f>SUM(H4:H20)</f>
        <v>0</v>
      </c>
      <c r="I21" s="27">
        <f t="shared" si="1"/>
        <v>0</v>
      </c>
      <c r="J21" s="26">
        <f>SUM(J4:J20)</f>
        <v>280000</v>
      </c>
      <c r="K21" s="26">
        <f>SUM(K4:K20)</f>
        <v>0</v>
      </c>
      <c r="L21" s="26">
        <f>SUM(L4:L20)</f>
        <v>4000</v>
      </c>
      <c r="M21" s="27">
        <f t="shared" si="2"/>
        <v>276000</v>
      </c>
      <c r="N21" s="25">
        <f t="shared" si="3"/>
        <v>301000</v>
      </c>
      <c r="O21" s="28">
        <f t="shared" si="4"/>
        <v>14000</v>
      </c>
      <c r="P21" s="54">
        <f t="shared" si="5"/>
        <v>287000</v>
      </c>
    </row>
    <row r="22" spans="1:16" s="52" customFormat="1" ht="24.75" customHeight="1">
      <c r="A22" s="57" t="s">
        <v>14</v>
      </c>
      <c r="B22" s="29"/>
      <c r="C22" s="30"/>
      <c r="D22" s="30"/>
      <c r="E22" s="31"/>
      <c r="F22" s="30"/>
      <c r="G22" s="30"/>
      <c r="H22" s="30"/>
      <c r="I22" s="31"/>
      <c r="J22" s="30"/>
      <c r="K22" s="30"/>
      <c r="L22" s="30"/>
      <c r="M22" s="31"/>
      <c r="N22" s="32"/>
      <c r="O22" s="33"/>
      <c r="P22" s="50"/>
    </row>
    <row r="23" spans="1:16" ht="12.75">
      <c r="A23" s="56" t="s">
        <v>16</v>
      </c>
      <c r="B23" s="15">
        <v>22000</v>
      </c>
      <c r="C23" s="16">
        <v>15000</v>
      </c>
      <c r="D23" s="16">
        <v>0</v>
      </c>
      <c r="E23" s="17">
        <f t="shared" si="0"/>
        <v>7000</v>
      </c>
      <c r="F23" s="15">
        <v>0</v>
      </c>
      <c r="G23" s="16">
        <v>0</v>
      </c>
      <c r="H23" s="16">
        <v>0</v>
      </c>
      <c r="I23" s="17">
        <f t="shared" si="1"/>
        <v>0</v>
      </c>
      <c r="J23" s="15">
        <v>10000</v>
      </c>
      <c r="K23" s="16">
        <v>0</v>
      </c>
      <c r="L23" s="16">
        <v>0</v>
      </c>
      <c r="M23" s="17">
        <f t="shared" si="2"/>
        <v>10000</v>
      </c>
      <c r="N23" s="34">
        <f t="shared" si="3"/>
        <v>32000</v>
      </c>
      <c r="O23" s="35">
        <f t="shared" si="4"/>
        <v>15000</v>
      </c>
      <c r="P23" s="36">
        <f t="shared" si="5"/>
        <v>17000</v>
      </c>
    </row>
    <row r="24" spans="1:16" ht="12.75">
      <c r="A24" s="56" t="s">
        <v>17</v>
      </c>
      <c r="B24" s="15">
        <v>0</v>
      </c>
      <c r="C24" s="16">
        <v>0</v>
      </c>
      <c r="D24" s="16">
        <v>0</v>
      </c>
      <c r="E24" s="21">
        <f t="shared" si="0"/>
        <v>0</v>
      </c>
      <c r="F24" s="15">
        <v>0</v>
      </c>
      <c r="G24" s="16">
        <v>0</v>
      </c>
      <c r="H24" s="16">
        <v>0</v>
      </c>
      <c r="I24" s="21">
        <f t="shared" si="1"/>
        <v>0</v>
      </c>
      <c r="J24" s="15">
        <v>0</v>
      </c>
      <c r="K24" s="16">
        <v>0</v>
      </c>
      <c r="L24" s="16">
        <v>0</v>
      </c>
      <c r="M24" s="21">
        <f t="shared" si="2"/>
        <v>0</v>
      </c>
      <c r="N24" s="34">
        <f t="shared" si="3"/>
        <v>0</v>
      </c>
      <c r="O24" s="35">
        <f t="shared" si="4"/>
        <v>0</v>
      </c>
      <c r="P24" s="37">
        <f t="shared" si="5"/>
        <v>0</v>
      </c>
    </row>
    <row r="25" spans="1:16" ht="12.75">
      <c r="A25" s="56" t="s">
        <v>18</v>
      </c>
      <c r="B25" s="15">
        <v>20000</v>
      </c>
      <c r="C25" s="16">
        <v>10000</v>
      </c>
      <c r="D25" s="16">
        <v>5000</v>
      </c>
      <c r="E25" s="21">
        <f t="shared" si="0"/>
        <v>5000</v>
      </c>
      <c r="F25" s="15">
        <v>0</v>
      </c>
      <c r="G25" s="16">
        <v>0</v>
      </c>
      <c r="H25" s="16">
        <v>0</v>
      </c>
      <c r="I25" s="21">
        <f t="shared" si="1"/>
        <v>0</v>
      </c>
      <c r="J25" s="15">
        <v>20000</v>
      </c>
      <c r="K25" s="16">
        <v>5000</v>
      </c>
      <c r="L25" s="16">
        <v>7000</v>
      </c>
      <c r="M25" s="21">
        <f t="shared" si="2"/>
        <v>8000</v>
      </c>
      <c r="N25" s="34">
        <f t="shared" si="3"/>
        <v>40000</v>
      </c>
      <c r="O25" s="35">
        <f t="shared" si="4"/>
        <v>27000</v>
      </c>
      <c r="P25" s="37">
        <f t="shared" si="5"/>
        <v>13000</v>
      </c>
    </row>
    <row r="26" spans="1:16" ht="12.75">
      <c r="A26" s="56" t="s">
        <v>29</v>
      </c>
      <c r="B26" s="15">
        <v>15500</v>
      </c>
      <c r="C26" s="16">
        <v>0</v>
      </c>
      <c r="D26" s="16">
        <v>0</v>
      </c>
      <c r="E26" s="21">
        <f t="shared" si="0"/>
        <v>15500</v>
      </c>
      <c r="F26" s="15">
        <v>50000</v>
      </c>
      <c r="G26" s="16">
        <v>0</v>
      </c>
      <c r="H26" s="16">
        <v>0</v>
      </c>
      <c r="I26" s="21">
        <f t="shared" si="1"/>
        <v>50000</v>
      </c>
      <c r="J26" s="15">
        <v>200000</v>
      </c>
      <c r="K26" s="16">
        <v>0</v>
      </c>
      <c r="L26" s="16">
        <v>0</v>
      </c>
      <c r="M26" s="21">
        <f t="shared" si="2"/>
        <v>200000</v>
      </c>
      <c r="N26" s="34">
        <f t="shared" si="3"/>
        <v>265500</v>
      </c>
      <c r="O26" s="35">
        <f t="shared" si="4"/>
        <v>0</v>
      </c>
      <c r="P26" s="37">
        <f t="shared" si="5"/>
        <v>265500</v>
      </c>
    </row>
    <row r="27" spans="1:16" ht="12.75">
      <c r="A27" s="56" t="s">
        <v>19</v>
      </c>
      <c r="B27" s="15">
        <v>383500</v>
      </c>
      <c r="C27" s="16">
        <v>0</v>
      </c>
      <c r="D27" s="16">
        <v>0</v>
      </c>
      <c r="E27" s="21">
        <f t="shared" si="0"/>
        <v>383500</v>
      </c>
      <c r="F27" s="15">
        <v>600000</v>
      </c>
      <c r="G27" s="16">
        <v>0</v>
      </c>
      <c r="H27" s="16">
        <v>0</v>
      </c>
      <c r="I27" s="21">
        <f t="shared" si="1"/>
        <v>600000</v>
      </c>
      <c r="J27" s="15">
        <v>1700000</v>
      </c>
      <c r="K27" s="16">
        <v>0</v>
      </c>
      <c r="L27" s="16">
        <v>0</v>
      </c>
      <c r="M27" s="21">
        <f t="shared" si="2"/>
        <v>1700000</v>
      </c>
      <c r="N27" s="34">
        <f t="shared" si="3"/>
        <v>2683500</v>
      </c>
      <c r="O27" s="35">
        <f t="shared" si="4"/>
        <v>0</v>
      </c>
      <c r="P27" s="37">
        <f t="shared" si="5"/>
        <v>2683500</v>
      </c>
    </row>
    <row r="28" spans="1:16" ht="12.75">
      <c r="A28" s="56"/>
      <c r="B28" s="15"/>
      <c r="C28" s="16"/>
      <c r="D28" s="16"/>
      <c r="E28" s="21">
        <f t="shared" si="0"/>
        <v>0</v>
      </c>
      <c r="F28" s="15"/>
      <c r="G28" s="16"/>
      <c r="H28" s="16"/>
      <c r="I28" s="21">
        <f t="shared" si="1"/>
        <v>0</v>
      </c>
      <c r="J28" s="15"/>
      <c r="K28" s="16"/>
      <c r="L28" s="16"/>
      <c r="M28" s="21">
        <f t="shared" si="2"/>
        <v>0</v>
      </c>
      <c r="N28" s="34">
        <f t="shared" si="3"/>
        <v>0</v>
      </c>
      <c r="O28" s="35">
        <f t="shared" si="4"/>
        <v>0</v>
      </c>
      <c r="P28" s="37">
        <f t="shared" si="5"/>
        <v>0</v>
      </c>
    </row>
    <row r="29" spans="1:16" ht="12.75">
      <c r="A29" s="56"/>
      <c r="B29" s="15"/>
      <c r="C29" s="16"/>
      <c r="D29" s="16"/>
      <c r="E29" s="21">
        <f t="shared" si="0"/>
        <v>0</v>
      </c>
      <c r="F29" s="15"/>
      <c r="G29" s="16"/>
      <c r="H29" s="16"/>
      <c r="I29" s="21">
        <f t="shared" si="1"/>
        <v>0</v>
      </c>
      <c r="J29" s="15"/>
      <c r="K29" s="16"/>
      <c r="L29" s="16"/>
      <c r="M29" s="21">
        <f t="shared" si="2"/>
        <v>0</v>
      </c>
      <c r="N29" s="34">
        <f t="shared" si="3"/>
        <v>0</v>
      </c>
      <c r="O29" s="35">
        <f t="shared" si="4"/>
        <v>0</v>
      </c>
      <c r="P29" s="37">
        <f t="shared" si="5"/>
        <v>0</v>
      </c>
    </row>
    <row r="30" spans="1:16" ht="12.75">
      <c r="A30" s="56"/>
      <c r="B30" s="15"/>
      <c r="C30" s="16"/>
      <c r="D30" s="16"/>
      <c r="E30" s="21">
        <f t="shared" si="0"/>
        <v>0</v>
      </c>
      <c r="F30" s="15"/>
      <c r="G30" s="16"/>
      <c r="H30" s="16"/>
      <c r="I30" s="21">
        <f t="shared" si="1"/>
        <v>0</v>
      </c>
      <c r="J30" s="15"/>
      <c r="K30" s="16"/>
      <c r="L30" s="16"/>
      <c r="M30" s="21">
        <f t="shared" si="2"/>
        <v>0</v>
      </c>
      <c r="N30" s="34">
        <f t="shared" si="3"/>
        <v>0</v>
      </c>
      <c r="O30" s="35">
        <f t="shared" si="4"/>
        <v>0</v>
      </c>
      <c r="P30" s="37">
        <f t="shared" si="5"/>
        <v>0</v>
      </c>
    </row>
    <row r="31" spans="1:16" ht="12.75">
      <c r="A31" s="56"/>
      <c r="B31" s="15"/>
      <c r="C31" s="16"/>
      <c r="D31" s="16"/>
      <c r="E31" s="21">
        <f t="shared" si="0"/>
        <v>0</v>
      </c>
      <c r="F31" s="15"/>
      <c r="G31" s="16"/>
      <c r="H31" s="16"/>
      <c r="I31" s="21">
        <f t="shared" si="1"/>
        <v>0</v>
      </c>
      <c r="J31" s="15"/>
      <c r="K31" s="16"/>
      <c r="L31" s="16"/>
      <c r="M31" s="21">
        <f t="shared" si="2"/>
        <v>0</v>
      </c>
      <c r="N31" s="34">
        <f t="shared" si="3"/>
        <v>0</v>
      </c>
      <c r="O31" s="35">
        <f t="shared" si="4"/>
        <v>0</v>
      </c>
      <c r="P31" s="37">
        <f t="shared" si="5"/>
        <v>0</v>
      </c>
    </row>
    <row r="32" spans="1:16" ht="12.75">
      <c r="A32" s="56" t="s">
        <v>20</v>
      </c>
      <c r="B32" s="15">
        <v>38000</v>
      </c>
      <c r="C32" s="16"/>
      <c r="D32" s="16"/>
      <c r="E32" s="21">
        <f t="shared" si="0"/>
        <v>38000</v>
      </c>
      <c r="F32" s="15">
        <v>60000</v>
      </c>
      <c r="G32" s="16"/>
      <c r="H32" s="16"/>
      <c r="I32" s="21">
        <f t="shared" si="1"/>
        <v>60000</v>
      </c>
      <c r="J32" s="15">
        <v>170000</v>
      </c>
      <c r="K32" s="16"/>
      <c r="L32" s="16"/>
      <c r="M32" s="21">
        <f t="shared" si="2"/>
        <v>170000</v>
      </c>
      <c r="N32" s="34">
        <f t="shared" si="3"/>
        <v>268000</v>
      </c>
      <c r="O32" s="35">
        <f t="shared" si="4"/>
        <v>0</v>
      </c>
      <c r="P32" s="37">
        <f t="shared" si="5"/>
        <v>268000</v>
      </c>
    </row>
    <row r="33" spans="1:16" ht="13.5" thickBot="1">
      <c r="A33" s="5" t="s">
        <v>28</v>
      </c>
      <c r="B33" s="38">
        <f>SUM(B23:B32)</f>
        <v>479000</v>
      </c>
      <c r="C33" s="39">
        <f>SUM(C23:C32)</f>
        <v>25000</v>
      </c>
      <c r="D33" s="39">
        <f>SUM(D23:D32)</f>
        <v>5000</v>
      </c>
      <c r="E33" s="40">
        <f t="shared" si="0"/>
        <v>449000</v>
      </c>
      <c r="F33" s="41">
        <f>SUM(F23:F32)</f>
        <v>710000</v>
      </c>
      <c r="G33" s="41">
        <f>SUM(G23:G32)</f>
        <v>0</v>
      </c>
      <c r="H33" s="41">
        <f>SUM(H23:H32)</f>
        <v>0</v>
      </c>
      <c r="I33" s="40">
        <f t="shared" si="1"/>
        <v>710000</v>
      </c>
      <c r="J33" s="41">
        <f>SUM(J23:J32)</f>
        <v>2100000</v>
      </c>
      <c r="K33" s="41">
        <f>SUM(K23:K32)</f>
        <v>5000</v>
      </c>
      <c r="L33" s="41">
        <f>SUM(L23:L32)</f>
        <v>7000</v>
      </c>
      <c r="M33" s="40">
        <f t="shared" si="2"/>
        <v>2088000</v>
      </c>
      <c r="N33" s="41">
        <f t="shared" si="3"/>
        <v>3289000</v>
      </c>
      <c r="O33" s="42">
        <f t="shared" si="4"/>
        <v>42000</v>
      </c>
      <c r="P33" s="43">
        <f t="shared" si="5"/>
        <v>3247000</v>
      </c>
    </row>
    <row r="34" spans="1:16" ht="27.75" customHeight="1" thickBot="1" thickTop="1">
      <c r="A34" s="6" t="s">
        <v>21</v>
      </c>
      <c r="B34" s="44">
        <f>B21+B33</f>
        <v>500000</v>
      </c>
      <c r="C34" s="45">
        <f>C21+C33</f>
        <v>32000</v>
      </c>
      <c r="D34" s="45">
        <f>D21+D33</f>
        <v>8000</v>
      </c>
      <c r="E34" s="46">
        <f t="shared" si="0"/>
        <v>460000</v>
      </c>
      <c r="F34" s="45">
        <f>F21+F33</f>
        <v>710000</v>
      </c>
      <c r="G34" s="45">
        <f>G21+G33</f>
        <v>0</v>
      </c>
      <c r="H34" s="45">
        <f>H21+H33</f>
        <v>0</v>
      </c>
      <c r="I34" s="46">
        <f t="shared" si="1"/>
        <v>710000</v>
      </c>
      <c r="J34" s="45">
        <f>J21+J33</f>
        <v>2380000</v>
      </c>
      <c r="K34" s="45">
        <f>K21+K33</f>
        <v>5000</v>
      </c>
      <c r="L34" s="45">
        <f>L21+L33</f>
        <v>11000</v>
      </c>
      <c r="M34" s="46">
        <f t="shared" si="2"/>
        <v>2364000</v>
      </c>
      <c r="N34" s="45">
        <f>N21+N33</f>
        <v>3590000</v>
      </c>
      <c r="O34" s="45">
        <f>O21+O33</f>
        <v>56000</v>
      </c>
      <c r="P34" s="47">
        <f t="shared" si="5"/>
        <v>3534000</v>
      </c>
    </row>
    <row r="35" ht="13.5" thickTop="1">
      <c r="A35" s="58" t="s">
        <v>26</v>
      </c>
    </row>
    <row r="36" ht="12.75">
      <c r="A36" t="s">
        <v>33</v>
      </c>
    </row>
    <row r="37" spans="5:12" ht="12.75" hidden="1">
      <c r="E37" s="1"/>
      <c r="F37" s="1"/>
      <c r="G37" s="1"/>
      <c r="H37" s="1"/>
      <c r="I37" s="1"/>
      <c r="J37" s="1"/>
      <c r="K37" s="1"/>
      <c r="L37" s="1"/>
    </row>
    <row r="38" spans="5:12" ht="12.75">
      <c r="E38" s="59" t="s">
        <v>37</v>
      </c>
      <c r="F38" s="59"/>
      <c r="G38" s="59"/>
      <c r="H38" s="59"/>
      <c r="I38" s="59"/>
      <c r="J38" s="59"/>
      <c r="K38" s="59"/>
      <c r="L38" s="59"/>
    </row>
    <row r="39" spans="5:12" ht="12.75">
      <c r="E39" s="60">
        <v>2018</v>
      </c>
      <c r="F39" s="60"/>
      <c r="G39" s="60"/>
      <c r="H39" s="60"/>
      <c r="I39" s="60"/>
      <c r="J39" s="60"/>
      <c r="K39" s="60"/>
      <c r="L39" s="60"/>
    </row>
    <row r="40" ht="16.5" customHeight="1">
      <c r="I40" s="48" t="s">
        <v>35</v>
      </c>
    </row>
    <row r="56" ht="12.75">
      <c r="G56" t="str">
        <f>A1</f>
        <v>UNIFORM STATUS OF FUNDS SPREADSHEET FOR:                                                                                                                                                   DATE:                                                                               </v>
      </c>
    </row>
  </sheetData>
  <sheetProtection/>
  <mergeCells count="6">
    <mergeCell ref="E38:L38"/>
    <mergeCell ref="E39:L39"/>
    <mergeCell ref="B2:E2"/>
    <mergeCell ref="N2:P2"/>
    <mergeCell ref="J2:M2"/>
    <mergeCell ref="F2:I2"/>
  </mergeCells>
  <printOptions gridLines="1" horizontalCentered="1"/>
  <pageMargins left="0.22" right="0.24" top="0.72" bottom="0.25" header="0.51" footer="0.5"/>
  <pageSetup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4D 3</dc:title>
  <dc:subject>GRANT ADMIN MANUAL</dc:subject>
  <dc:creator>CDBG</dc:creator>
  <cp:keywords>montana, commerce, cdbg, program, community, federal, housing, coscda, grant, application, project, award, contract, hud, construct, fund, consult, engineer, architect, lmi</cp:keywords>
  <dc:description/>
  <cp:lastModifiedBy>Rothenbuecher, A.C.</cp:lastModifiedBy>
  <cp:lastPrinted>2012-10-25T15:20:22Z</cp:lastPrinted>
  <dcterms:created xsi:type="dcterms:W3CDTF">1998-10-02T16:53:22Z</dcterms:created>
  <dcterms:modified xsi:type="dcterms:W3CDTF">2018-11-14T18:22:26Z</dcterms:modified>
  <cp:category/>
  <cp:version/>
  <cp:contentType/>
  <cp:contentStatus/>
</cp:coreProperties>
</file>